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Zaec\папка обмена\Зарплатний відділ\ДСАУ 2024\Інформація на сайт про середню зп і премію до 10 числа\Лютий\"/>
    </mc:Choice>
  </mc:AlternateContent>
  <xr:revisionPtr revIDLastSave="0" documentId="13_ncr:1_{8E367E19-AED4-4F0A-87C1-B6F90A7CFC4D}" xr6:coauthVersionLast="47" xr6:coauthVersionMax="47" xr10:uidLastSave="{00000000-0000-0000-0000-000000000000}"/>
  <workbookProtection workbookAlgorithmName="SHA-512" workbookHashValue="3lYDUy/ENsgECZzXXi6d7BXXE5eWIunRz0noEaDt4MGmnTGrua6aUwmxjSCKail7BI0VDoFtaRpo7xSkDI2nqg==" workbookSaltValue="iJuY8Q8K61WwleZSiJ78/w==" workbookSpinCount="100000" lockStructure="1"/>
  <bookViews>
    <workbookView xWindow="-120" yWindow="-120" windowWidth="29040" windowHeight="15840" xr2:uid="{00000000-000D-0000-FFFF-FFFF00000000}"/>
  </bookViews>
  <sheets>
    <sheet name="Місцеві суди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E24" i="1" s="1"/>
  <c r="G20" i="1"/>
  <c r="E20" i="1" s="1"/>
  <c r="G17" i="1"/>
  <c r="G25" i="1"/>
  <c r="E25" i="1" s="1"/>
  <c r="G22" i="1"/>
  <c r="G21" i="1"/>
  <c r="E21" i="1" s="1"/>
  <c r="G18" i="1"/>
  <c r="G15" i="1"/>
  <c r="G14" i="1"/>
  <c r="E14" i="1" s="1"/>
  <c r="G11" i="1"/>
  <c r="E11" i="1" s="1"/>
  <c r="E22" i="1"/>
  <c r="E18" i="1"/>
  <c r="E17" i="1"/>
  <c r="E15" i="1"/>
  <c r="E9" i="1" l="1"/>
  <c r="G9" i="1"/>
  <c r="D9" i="1" l="1"/>
</calcChain>
</file>

<file path=xl/sharedStrings.xml><?xml version="1.0" encoding="utf-8"?>
<sst xmlns="http://schemas.openxmlformats.org/spreadsheetml/2006/main" count="24" uniqueCount="23">
  <si>
    <t>Назва суду</t>
  </si>
  <si>
    <t xml:space="preserve">Посади </t>
  </si>
  <si>
    <t>Фактична чисельність працівників, яким нараховано заробітну плату протягом           2024 р.  (одиниць)</t>
  </si>
  <si>
    <r>
      <t xml:space="preserve">Середній розмір заробітної плати (грн) </t>
    </r>
    <r>
      <rPr>
        <b/>
        <sz val="9"/>
        <color theme="1"/>
        <rFont val="Times New Roman"/>
        <family val="1"/>
        <charset val="204"/>
      </rPr>
      <t xml:space="preserve">за </t>
    </r>
    <r>
      <rPr>
        <b/>
        <i/>
        <sz val="9"/>
        <color theme="1"/>
        <rFont val="Times New Roman"/>
        <family val="1"/>
        <charset val="204"/>
      </rPr>
      <t>звітний місяць</t>
    </r>
    <r>
      <rPr>
        <sz val="9"/>
        <color theme="1"/>
        <rFont val="Times New Roman"/>
        <family val="1"/>
        <charset val="204"/>
      </rPr>
      <t xml:space="preserve">                     2024 р.</t>
    </r>
  </si>
  <si>
    <r>
      <t xml:space="preserve">Середній відсоток стимулюючих виплат за </t>
    </r>
    <r>
      <rPr>
        <b/>
        <sz val="9"/>
        <color theme="1"/>
        <rFont val="Times New Roman"/>
        <family val="1"/>
        <charset val="204"/>
      </rPr>
      <t xml:space="preserve"> </t>
    </r>
    <r>
      <rPr>
        <b/>
        <i/>
        <sz val="9"/>
        <color theme="1"/>
        <rFont val="Times New Roman"/>
        <family val="1"/>
        <charset val="204"/>
      </rPr>
      <t>звітний місяць</t>
    </r>
    <r>
      <rPr>
        <sz val="9"/>
        <color theme="1"/>
        <rFont val="Times New Roman"/>
        <family val="1"/>
        <charset val="204"/>
      </rPr>
      <t xml:space="preserve">   2024 р.</t>
    </r>
  </si>
  <si>
    <t>АПАРАТ всього</t>
  </si>
  <si>
    <t xml:space="preserve">у т.ч. </t>
  </si>
  <si>
    <t>Керівництво (керівник органу, секретаріату/апарату, та їх заступники)</t>
  </si>
  <si>
    <t xml:space="preserve">Керівники самостійних підрозділів та їх заступники (департаменту, служби, самостійного управління, самостійного відділу, самостійного сектору) </t>
  </si>
  <si>
    <t xml:space="preserve">Керівники  та їх заступники підрозділи у складі департаменту, служби, самостійного управління, відділу </t>
  </si>
  <si>
    <t>Головний спеціаліст, головний консультант</t>
  </si>
  <si>
    <t>Провідний спеціаліст, старший судовий розпорядник, старший секретар суду, консультант суду, секретар судового засідання</t>
  </si>
  <si>
    <t>з них:</t>
  </si>
  <si>
    <t>секретарі судового засідання</t>
  </si>
  <si>
    <t>Спеціаліст, судовий розпорядник, секретар суду, консультант</t>
  </si>
  <si>
    <t>судові розпорядники</t>
  </si>
  <si>
    <t>Працівники , які виконують функції з обслуговування</t>
  </si>
  <si>
    <t xml:space="preserve">Працівники патронатної служби, всього  </t>
  </si>
  <si>
    <t xml:space="preserve">з них: </t>
  </si>
  <si>
    <t>помічники суддів</t>
  </si>
  <si>
    <t>Робітники</t>
  </si>
  <si>
    <r>
      <t xml:space="preserve">Середній розмір заробітної плати та стимулюючих виплат </t>
    </r>
    <r>
      <rPr>
        <b/>
        <u/>
        <sz val="10"/>
        <color theme="1"/>
        <rFont val="Times New Roman"/>
        <family val="1"/>
        <charset val="204"/>
      </rPr>
      <t>за лютий 2024 року</t>
    </r>
    <r>
      <rPr>
        <b/>
        <sz val="10"/>
        <color theme="1"/>
        <rFont val="Times New Roman"/>
        <family val="1"/>
        <charset val="204"/>
      </rPr>
      <t xml:space="preserve">  працівників апарату</t>
    </r>
    <r>
      <rPr>
        <b/>
        <u/>
        <sz val="10"/>
        <color theme="1"/>
        <rFont val="Times New Roman"/>
        <family val="1"/>
        <charset val="204"/>
      </rPr>
      <t xml:space="preserve"> 
місцевих загальних судів Полтавської області </t>
    </r>
    <r>
      <rPr>
        <b/>
        <sz val="10"/>
        <color theme="1"/>
        <rFont val="Times New Roman"/>
        <family val="1"/>
        <charset val="204"/>
      </rPr>
      <t>згідно з інформацією про фактичні видатки на оплату праці</t>
    </r>
    <r>
      <rPr>
        <b/>
        <u/>
        <sz val="10"/>
        <color theme="1"/>
        <rFont val="Times New Roman"/>
        <family val="1"/>
        <charset val="204"/>
      </rPr>
      <t xml:space="preserve"> </t>
    </r>
  </si>
  <si>
    <t>*В лютому 2024 року було здійснено перерахунок заробітної плати держслужбовців за січень 2024 року з 01.01.2024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</si>
</sst>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" fillId="0" borderId="1" xfId="0" applyFont="1" applyBorder="1" applyAlignment="1">
      <alignment vertical="top"/>
    </xf>
    <xf numFmtId="0" fontId="7" fillId="2" borderId="1" xfId="0" applyFont="1" applyFill="1" applyBorder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5" fillId="0" borderId="1" xfId="0" applyFont="1" applyBorder="1" applyAlignment="1" applyProtection="1">
      <alignment vertical="center" wrapText="1"/>
      <protection hidden="1"/>
    </xf>
    <xf numFmtId="4" fontId="5" fillId="0" borderId="1" xfId="0" applyNumberFormat="1" applyFont="1" applyBorder="1" applyAlignment="1" applyProtection="1">
      <alignment vertical="center" wrapText="1"/>
      <protection hidden="1"/>
    </xf>
    <xf numFmtId="0" fontId="5" fillId="2" borderId="1" xfId="0" applyFont="1" applyFill="1" applyBorder="1" applyAlignment="1" applyProtection="1">
      <alignment vertical="center" wrapText="1"/>
      <protection hidden="1"/>
    </xf>
    <xf numFmtId="4" fontId="5" fillId="2" borderId="1" xfId="0" applyNumberFormat="1" applyFont="1" applyFill="1" applyBorder="1" applyAlignment="1" applyProtection="1">
      <alignment vertical="center" wrapText="1"/>
      <protection hidden="1"/>
    </xf>
    <xf numFmtId="0" fontId="5" fillId="2" borderId="1" xfId="0" applyFont="1" applyFill="1" applyBorder="1" applyAlignment="1" applyProtection="1">
      <alignment vertical="center"/>
      <protection hidden="1"/>
    </xf>
    <xf numFmtId="4" fontId="5" fillId="0" borderId="0" xfId="0" applyNumberFormat="1" applyFont="1" applyProtection="1">
      <protection hidden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 applyProtection="1">
      <alignment vertical="center" wrapText="1"/>
      <protection hidden="1"/>
    </xf>
    <xf numFmtId="4" fontId="5" fillId="0" borderId="2" xfId="0" applyNumberFormat="1" applyFont="1" applyBorder="1" applyAlignment="1" applyProtection="1">
      <alignment vertical="center" wrapText="1"/>
      <protection hidden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G27"/>
  <sheetViews>
    <sheetView tabSelected="1" topLeftCell="A4" workbookViewId="0">
      <selection activeCell="J18" sqref="J18"/>
    </sheetView>
  </sheetViews>
  <sheetFormatPr defaultRowHeight="15" x14ac:dyDescent="0.25"/>
  <cols>
    <col min="2" max="2" width="13" customWidth="1"/>
    <col min="3" max="3" width="36.140625" customWidth="1"/>
    <col min="4" max="4" width="17.5703125" customWidth="1"/>
    <col min="5" max="5" width="20.42578125" customWidth="1"/>
    <col min="6" max="6" width="19.42578125" customWidth="1"/>
    <col min="7" max="7" width="10.42578125" hidden="1" customWidth="1"/>
  </cols>
  <sheetData>
    <row r="5" spans="2:7" ht="40.5" customHeight="1" x14ac:dyDescent="0.25">
      <c r="B5" s="14" t="s">
        <v>21</v>
      </c>
      <c r="C5" s="14"/>
      <c r="D5" s="14"/>
      <c r="E5" s="14"/>
      <c r="F5" s="14"/>
      <c r="G5" s="1"/>
    </row>
    <row r="6" spans="2:7" x14ac:dyDescent="0.25">
      <c r="B6" s="15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"/>
    </row>
    <row r="7" spans="2:7" x14ac:dyDescent="0.25">
      <c r="B7" s="15"/>
      <c r="C7" s="15"/>
      <c r="D7" s="15"/>
      <c r="E7" s="15"/>
      <c r="F7" s="15"/>
      <c r="G7" s="1"/>
    </row>
    <row r="8" spans="2:7" ht="39.75" customHeight="1" x14ac:dyDescent="0.25">
      <c r="B8" s="15"/>
      <c r="C8" s="15"/>
      <c r="D8" s="15"/>
      <c r="E8" s="15"/>
      <c r="F8" s="15"/>
      <c r="G8" s="1"/>
    </row>
    <row r="9" spans="2:7" x14ac:dyDescent="0.25">
      <c r="B9" s="2"/>
      <c r="C9" s="3" t="s">
        <v>5</v>
      </c>
      <c r="D9" s="8">
        <f>D11+D12+D13+D14+D15+D18+D21+D22+D25</f>
        <v>700</v>
      </c>
      <c r="E9" s="13">
        <f>AVERAGE(E11,E14:E15,E18,E21:E22,E25)</f>
        <v>18346.742345096125</v>
      </c>
      <c r="F9" s="8">
        <v>20</v>
      </c>
      <c r="G9" s="7">
        <f>G11+G14+G15+G18+G21+G22+G25</f>
        <v>13335700</v>
      </c>
    </row>
    <row r="10" spans="2:7" x14ac:dyDescent="0.25">
      <c r="B10" s="4"/>
      <c r="C10" s="6" t="s">
        <v>6</v>
      </c>
      <c r="D10" s="10"/>
      <c r="E10" s="11"/>
      <c r="F10" s="12"/>
      <c r="G10" s="7"/>
    </row>
    <row r="11" spans="2:7" ht="24" x14ac:dyDescent="0.25">
      <c r="B11" s="4"/>
      <c r="C11" s="3" t="s">
        <v>7</v>
      </c>
      <c r="D11" s="8">
        <v>59</v>
      </c>
      <c r="E11" s="9">
        <f>G11/D11</f>
        <v>38466.101694915254</v>
      </c>
      <c r="F11" s="8">
        <v>20</v>
      </c>
      <c r="G11" s="7">
        <f>2269.5*1000</f>
        <v>2269500</v>
      </c>
    </row>
    <row r="12" spans="2:7" ht="48" x14ac:dyDescent="0.25">
      <c r="B12" s="4"/>
      <c r="C12" s="3" t="s">
        <v>8</v>
      </c>
      <c r="D12" s="8"/>
      <c r="E12" s="9"/>
      <c r="F12" s="8"/>
      <c r="G12" s="7"/>
    </row>
    <row r="13" spans="2:7" ht="36" x14ac:dyDescent="0.25">
      <c r="B13" s="5"/>
      <c r="C13" s="3" t="s">
        <v>9</v>
      </c>
      <c r="D13" s="8"/>
      <c r="E13" s="9"/>
      <c r="F13" s="8"/>
      <c r="G13" s="7"/>
    </row>
    <row r="14" spans="2:7" ht="24" x14ac:dyDescent="0.25">
      <c r="B14" s="4"/>
      <c r="C14" s="3" t="s">
        <v>10</v>
      </c>
      <c r="D14" s="8">
        <v>37</v>
      </c>
      <c r="E14" s="9">
        <f>G14/D14</f>
        <v>17762.162162162163</v>
      </c>
      <c r="F14" s="8">
        <v>20</v>
      </c>
      <c r="G14" s="7">
        <f>657.2*1000</f>
        <v>657200</v>
      </c>
    </row>
    <row r="15" spans="2:7" ht="48" x14ac:dyDescent="0.25">
      <c r="B15" s="4"/>
      <c r="C15" s="3" t="s">
        <v>11</v>
      </c>
      <c r="D15" s="8">
        <v>241</v>
      </c>
      <c r="E15" s="9">
        <f t="shared" ref="E15" si="0">G15/D15</f>
        <v>17802.489626556016</v>
      </c>
      <c r="F15" s="8">
        <v>20</v>
      </c>
      <c r="G15" s="7">
        <f>4290.4*1000</f>
        <v>4290400</v>
      </c>
    </row>
    <row r="16" spans="2:7" x14ac:dyDescent="0.25">
      <c r="B16" s="4"/>
      <c r="C16" s="6" t="s">
        <v>12</v>
      </c>
      <c r="D16" s="10"/>
      <c r="E16" s="11"/>
      <c r="F16" s="10"/>
      <c r="G16" s="7"/>
    </row>
    <row r="17" spans="2:7" x14ac:dyDescent="0.25">
      <c r="B17" s="4"/>
      <c r="C17" s="3" t="s">
        <v>13</v>
      </c>
      <c r="D17" s="8">
        <v>174</v>
      </c>
      <c r="E17" s="9">
        <f>G17/D17</f>
        <v>18178.735632183907</v>
      </c>
      <c r="F17" s="8">
        <v>20</v>
      </c>
      <c r="G17" s="7">
        <f>3163.1*1000</f>
        <v>3163100</v>
      </c>
    </row>
    <row r="18" spans="2:7" ht="24" x14ac:dyDescent="0.25">
      <c r="B18" s="4"/>
      <c r="C18" s="3" t="s">
        <v>14</v>
      </c>
      <c r="D18" s="8">
        <v>107</v>
      </c>
      <c r="E18" s="9">
        <f>G18/D18</f>
        <v>15804.672897196262</v>
      </c>
      <c r="F18" s="8">
        <v>20</v>
      </c>
      <c r="G18" s="7">
        <f>1691.1*1000</f>
        <v>1691100</v>
      </c>
    </row>
    <row r="19" spans="2:7" x14ac:dyDescent="0.25">
      <c r="B19" s="4"/>
      <c r="C19" s="6" t="s">
        <v>12</v>
      </c>
      <c r="D19" s="10"/>
      <c r="E19" s="11"/>
      <c r="F19" s="10"/>
      <c r="G19" s="7"/>
    </row>
    <row r="20" spans="2:7" x14ac:dyDescent="0.25">
      <c r="B20" s="4"/>
      <c r="C20" s="3" t="s">
        <v>15</v>
      </c>
      <c r="D20" s="8">
        <v>15</v>
      </c>
      <c r="E20" s="9">
        <f>G20/D20</f>
        <v>15320</v>
      </c>
      <c r="F20" s="8">
        <v>20</v>
      </c>
      <c r="G20" s="7">
        <f>229.8*1000</f>
        <v>229800</v>
      </c>
    </row>
    <row r="21" spans="2:7" ht="24" x14ac:dyDescent="0.25">
      <c r="B21" s="4"/>
      <c r="C21" s="3" t="s">
        <v>16</v>
      </c>
      <c r="D21" s="8">
        <v>50</v>
      </c>
      <c r="E21" s="9">
        <f t="shared" ref="E21:E22" si="1">G21/D21</f>
        <v>8524</v>
      </c>
      <c r="F21" s="8">
        <v>20</v>
      </c>
      <c r="G21" s="7">
        <f>426.2*1000</f>
        <v>426200</v>
      </c>
    </row>
    <row r="22" spans="2:7" x14ac:dyDescent="0.25">
      <c r="B22" s="4"/>
      <c r="C22" s="3" t="s">
        <v>17</v>
      </c>
      <c r="D22" s="8">
        <v>164</v>
      </c>
      <c r="E22" s="9">
        <f t="shared" si="1"/>
        <v>22446.341463414636</v>
      </c>
      <c r="F22" s="8">
        <v>20</v>
      </c>
      <c r="G22" s="7">
        <f>3681.2*1000</f>
        <v>3681200</v>
      </c>
    </row>
    <row r="23" spans="2:7" x14ac:dyDescent="0.25">
      <c r="B23" s="4"/>
      <c r="C23" s="6" t="s">
        <v>18</v>
      </c>
      <c r="D23" s="10"/>
      <c r="E23" s="11"/>
      <c r="F23" s="10"/>
      <c r="G23" s="7"/>
    </row>
    <row r="24" spans="2:7" x14ac:dyDescent="0.25">
      <c r="B24" s="4"/>
      <c r="C24" s="3" t="s">
        <v>19</v>
      </c>
      <c r="D24" s="8">
        <v>163</v>
      </c>
      <c r="E24" s="9">
        <f>G24/D24</f>
        <v>22513.496932515336</v>
      </c>
      <c r="F24" s="8">
        <v>20</v>
      </c>
      <c r="G24" s="7">
        <f>3669.7*1000</f>
        <v>3669700</v>
      </c>
    </row>
    <row r="25" spans="2:7" x14ac:dyDescent="0.25">
      <c r="B25" s="4"/>
      <c r="C25" s="3" t="s">
        <v>20</v>
      </c>
      <c r="D25" s="8">
        <v>42</v>
      </c>
      <c r="E25" s="9">
        <f>G25/D25</f>
        <v>7621.4285714285716</v>
      </c>
      <c r="F25" s="8">
        <v>20</v>
      </c>
      <c r="G25" s="7">
        <f>320.1*1000</f>
        <v>320100</v>
      </c>
    </row>
    <row r="26" spans="2:7" x14ac:dyDescent="0.25">
      <c r="B26" s="16"/>
      <c r="C26" s="17"/>
      <c r="D26" s="18"/>
      <c r="E26" s="19"/>
      <c r="F26" s="18"/>
      <c r="G26" s="7"/>
    </row>
    <row r="27" spans="2:7" ht="21" customHeight="1" x14ac:dyDescent="0.25">
      <c r="B27" s="20" t="s">
        <v>22</v>
      </c>
      <c r="C27" s="21"/>
      <c r="D27" s="21"/>
      <c r="E27" s="21"/>
      <c r="F27" s="21"/>
    </row>
  </sheetData>
  <sheetProtection algorithmName="SHA-512" hashValue="jyY5k2mcGBypctqlAdPSp9eW8OnqRRzZb7geUcQ+1lx+eGttApRj0lO1YqUiD7jQhAMk3z8rrtA9UrVXm1M1yg==" saltValue="Rh5FExSPf9j1kOYeDlCWHA==" spinCount="100000" sheet="1" objects="1" scenarios="1"/>
  <mergeCells count="7">
    <mergeCell ref="B27:F27"/>
    <mergeCell ref="B5:F5"/>
    <mergeCell ref="B6:B8"/>
    <mergeCell ref="C6:C8"/>
    <mergeCell ref="D6:D8"/>
    <mergeCell ref="E6:E8"/>
    <mergeCell ref="F6:F8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Місцеві суди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Сергій Віталійович Губка</dc:creator>
  <cp:lastModifiedBy>Губка Сергій</cp:lastModifiedBy>
  <cp:lastPrinted>2024-03-15T09:04:11Z</cp:lastPrinted>
  <dcterms:created xsi:type="dcterms:W3CDTF">2015-06-05T18:19:34Z</dcterms:created>
  <dcterms:modified xsi:type="dcterms:W3CDTF">2024-03-15T09:04:52Z</dcterms:modified>
</cp:coreProperties>
</file>